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955" activeTab="0"/>
  </bookViews>
  <sheets>
    <sheet name="Conto ec" sheetId="1" r:id="rId1"/>
    <sheet name="SP-Attivo" sheetId="2" r:id="rId2"/>
    <sheet name="SP- Passivo " sheetId="3" r:id="rId3"/>
  </sheets>
  <definedNames>
    <definedName name="_xlnm.Print_Area" localSheetId="0">'Conto ec'!$A$1:$D$86</definedName>
    <definedName name="_xlnm.Print_Area" localSheetId="2">'SP- Passivo '!$B$1:$C$74</definedName>
    <definedName name="_xlnm.Print_Area" localSheetId="1">'SP-Attivo'!$B$7:$C$99</definedName>
    <definedName name="_xlnm.Print_Titles" localSheetId="0">'Conto ec'!$1:$6</definedName>
    <definedName name="_xlnm.Print_Titles" localSheetId="2">'SP- Passivo '!$1:$6</definedName>
    <definedName name="_xlnm.Print_Titles" localSheetId="1">'SP-Attivo'!#REF!,'SP-Attivo'!$4:$6</definedName>
  </definedNames>
  <calcPr fullCalcOnLoad="1" refMode="R1C1"/>
</workbook>
</file>

<file path=xl/sharedStrings.xml><?xml version="1.0" encoding="utf-8"?>
<sst xmlns="http://schemas.openxmlformats.org/spreadsheetml/2006/main" count="221" uniqueCount="202">
  <si>
    <t>Trasferimenti correnti</t>
  </si>
  <si>
    <t>Proventi derivanti dalla gestione dei beni</t>
  </si>
  <si>
    <t>Interessi passivi</t>
  </si>
  <si>
    <t>Contributi agli investimenti</t>
  </si>
  <si>
    <t>Personale</t>
  </si>
  <si>
    <t>Ammortamenti e svalutazioni</t>
  </si>
  <si>
    <t>Oneri diversi di gestione</t>
  </si>
  <si>
    <t>Oneri finanziari</t>
  </si>
  <si>
    <t>Svalutazioni</t>
  </si>
  <si>
    <t>Oneri straordinari</t>
  </si>
  <si>
    <t>Variazioni nelle rimanenze di materie prime e/o beni di consumo (+/-)</t>
  </si>
  <si>
    <t>Contributi agli investimenti ad altri soggetti</t>
  </si>
  <si>
    <t>Altre svalutazioni delle immobilizzazioni</t>
  </si>
  <si>
    <t>Svalutazione dei crediti</t>
  </si>
  <si>
    <t>Altri accantonamenti</t>
  </si>
  <si>
    <t>Interessi ed altri oneri finanziari</t>
  </si>
  <si>
    <t>Sopravvenienze passive e insussistenze dell'attivo</t>
  </si>
  <si>
    <t>Minusvalenze patrimoniali</t>
  </si>
  <si>
    <t>Trasferimenti in conto capitale</t>
  </si>
  <si>
    <t>CONTO ECONOMICO</t>
  </si>
  <si>
    <t xml:space="preserve">CONTO ECONOMICO 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</si>
  <si>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</si>
  <si>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</si>
  <si>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</si>
  <si>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</si>
  <si>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Proventi da trasferimenti correnti</t>
  </si>
  <si>
    <t>Quota annuale di contributi agli investimenti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</si>
  <si>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</si>
  <si>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</si>
  <si>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</si>
  <si>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</si>
  <si>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</si>
  <si>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TOTALE COMPONENTI POSITIVI DELLA GESTIONE (A)</t>
  </si>
  <si>
    <t>B) COMPONENTI NEGATIVI DELLA GESTIONE</t>
  </si>
  <si>
    <t>Acquisto di materie prime e/o beni di consumo</t>
  </si>
  <si>
    <t xml:space="preserve">Prestazioni di servizi </t>
  </si>
  <si>
    <r>
      <t xml:space="preserve">Utilizzo </t>
    </r>
    <r>
      <rPr>
        <sz val="11"/>
        <color theme="1"/>
        <rFont val="Calibri"/>
        <family val="2"/>
      </rPr>
      <t xml:space="preserve"> beni di terzi</t>
    </r>
  </si>
  <si>
    <t>Trasferimenti e contributi</t>
  </si>
  <si>
    <t>Ammortamenti di immobilizzazioni Immateriali</t>
  </si>
  <si>
    <t>Ammortamenti di immobilizzazioni materiali</t>
  </si>
  <si>
    <t>Accantonamenti per rischi</t>
  </si>
  <si>
    <t>TOTALE COMPONENTI NEGATIVI DELLA GESTIONE (B)</t>
  </si>
  <si>
    <t>DIFFERENZA FRA COMP. POSITIVI E NEGATIVI DELLA GESTIONE ( A-B)</t>
  </si>
  <si>
    <t>C) PROVENTI ED ONERI FINANZIARI</t>
  </si>
  <si>
    <t>Proventi finanziari</t>
  </si>
  <si>
    <t>Proventi da partecipazioni</t>
  </si>
  <si>
    <t>da società controllate</t>
  </si>
  <si>
    <t>da società partecipate</t>
  </si>
  <si>
    <t>da altri soggetti</t>
  </si>
  <si>
    <t>Altri proventi finanziari</t>
  </si>
  <si>
    <t>Totale proventi finanziari</t>
  </si>
  <si>
    <t>Altri oneri finanziari</t>
  </si>
  <si>
    <t>Totale oneri finanziari</t>
  </si>
  <si>
    <t xml:space="preserve">TOTALE PROVENTI ED ONERI FINANZIARI (C) </t>
  </si>
  <si>
    <t>D) RETTIFICHE DI VALORE ATTIVITA' FINANZIARIE</t>
  </si>
  <si>
    <t xml:space="preserve">Rivalutazioni </t>
  </si>
  <si>
    <t>TOTALE RETTIFICHE (D)</t>
  </si>
  <si>
    <t>E) PROVENTI ED ONERI STRAORDINARI</t>
  </si>
  <si>
    <t>Proventi straordinari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</si>
  <si>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</si>
  <si>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Proventi da trasferimenti in conto capitale</t>
  </si>
  <si>
    <t>Sopravvenienze attive e insussistenze del passivo</t>
  </si>
  <si>
    <t>Plusvalenze patrimoniali</t>
  </si>
  <si>
    <t>Altri proventi straordinari</t>
  </si>
  <si>
    <t>Totale proventi straordinari</t>
  </si>
  <si>
    <t xml:space="preserve">Altri oneri straordinari </t>
  </si>
  <si>
    <t>Totale oneri straordinari</t>
  </si>
  <si>
    <t>TOTALE PROVENTI ED ONERI STRAORDINARI (E)</t>
  </si>
  <si>
    <t>RISULTATO PRIMA DELLE IMPOSTE  (A-B+C+D+E)</t>
  </si>
  <si>
    <t>Imposte (*)</t>
  </si>
  <si>
    <t>RISULTATO DELL'ESERCIZIO</t>
  </si>
  <si>
    <t>STATO PATRIMONIALE (ATTIVO)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</si>
  <si>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</si>
  <si>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</si>
  <si>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</si>
  <si>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immateriali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</si>
  <si>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</si>
  <si>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</si>
  <si>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</si>
  <si>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</si>
  <si>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</si>
  <si>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Immobilizzazioni in corso ed acconti</t>
  </si>
  <si>
    <t>Altre</t>
  </si>
  <si>
    <t>Totale immobilizzazioni immateriali</t>
  </si>
  <si>
    <t>Immobilizzazioni materiali (3)</t>
  </si>
  <si>
    <t>Beni demaniali</t>
  </si>
  <si>
    <t>Terreni</t>
  </si>
  <si>
    <t>Fabbricati</t>
  </si>
  <si>
    <t>Infrastrutture</t>
  </si>
  <si>
    <t>Altri beni demaniali</t>
  </si>
  <si>
    <t>Altre immobilizzazioni materiali (3)</t>
  </si>
  <si>
    <t xml:space="preserve">Terreni </t>
  </si>
  <si>
    <t>di cui in leasing finanziario</t>
  </si>
  <si>
    <t>Impianti e macchinari</t>
  </si>
  <si>
    <t>Attrezzature industriali e commerciali</t>
  </si>
  <si>
    <t xml:space="preserve">Mezzi di trasporto </t>
  </si>
  <si>
    <t>Macchine per ufficio e hardware</t>
  </si>
  <si>
    <t>Mobili e arredi</t>
  </si>
  <si>
    <t>Diritti reali di godimento</t>
  </si>
  <si>
    <t>Altri beni materiali</t>
  </si>
  <si>
    <t>Totale immobilizzazioni materiali</t>
  </si>
  <si>
    <t>Immobilizzazioni Finanziarie (1)</t>
  </si>
  <si>
    <t xml:space="preserve">Partecipazioni in </t>
  </si>
  <si>
    <t>imprese controllate</t>
  </si>
  <si>
    <t>imprese partecipate</t>
  </si>
  <si>
    <t>altri soggetti</t>
  </si>
  <si>
    <t>Crediti verso</t>
  </si>
  <si>
    <t>altre amministrazioni pubbliche</t>
  </si>
  <si>
    <t>imprese  partecipate</t>
  </si>
  <si>
    <t xml:space="preserve">altri soggetti </t>
  </si>
  <si>
    <t>Altri titoli</t>
  </si>
  <si>
    <t>Totale immobilizzazioni finanziarie</t>
  </si>
  <si>
    <t>TOTALE IMMOBILIZZAZIONI (B)</t>
  </si>
  <si>
    <t>C) ATTIVO CIRCOLANTE</t>
  </si>
  <si>
    <t>Rimanenze</t>
  </si>
  <si>
    <t>Totale rimanenze</t>
  </si>
  <si>
    <t>Crediti       (2)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</si>
  <si>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</si>
  <si>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</si>
  <si>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</si>
  <si>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</si>
  <si>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</si>
  <si>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</si>
  <si>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verso altri soggetti</t>
  </si>
  <si>
    <t>Verso clienti ed utenti</t>
  </si>
  <si>
    <t xml:space="preserve">Altri Crediti 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</si>
  <si>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</si>
  <si>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</si>
  <si>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</si>
  <si>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</si>
  <si>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</si>
  <si>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</si>
  <si>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Totale attività finanziarie che non costituiscono immobilizzi</t>
  </si>
  <si>
    <t>Disponibilità liquide</t>
  </si>
  <si>
    <t>Conto di tesoreria</t>
  </si>
  <si>
    <t>Istituto tesoriere</t>
  </si>
  <si>
    <t>presso Banca d'Italia</t>
  </si>
  <si>
    <t>Altri depositi bancari e postali</t>
  </si>
  <si>
    <t>Denaro e valori in cassa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</si>
  <si>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</si>
  <si>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</si>
  <si>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</si>
  <si>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</si>
  <si>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</si>
  <si>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Risconti attivi</t>
  </si>
  <si>
    <t>TOTALE RATEI E RISCONTI  (D)</t>
  </si>
  <si>
    <t>TOTALE DELL'ATTIVO (A+B+C+D)</t>
  </si>
  <si>
    <t>STATO PATRIMONIALE (PASSIVO)</t>
  </si>
  <si>
    <t>A) PATRIMONIO NETTO</t>
  </si>
  <si>
    <t>Fondo di dotazione</t>
  </si>
  <si>
    <t xml:space="preserve">Riserve </t>
  </si>
  <si>
    <t>da risultato economico di esercizi precedenti</t>
  </si>
  <si>
    <t>da capitale</t>
  </si>
  <si>
    <t>da permessi di costruire</t>
  </si>
  <si>
    <t>Risultato economico dell'esercizio</t>
  </si>
  <si>
    <t>TOTALE PATRIMONIO NETTO (A)</t>
  </si>
  <si>
    <t>B) FONDI PER RISCHI ED ONERI</t>
  </si>
  <si>
    <t>Per trattamento di quiescenza</t>
  </si>
  <si>
    <t>Per imposte</t>
  </si>
  <si>
    <t>Altri</t>
  </si>
  <si>
    <t>TOTALE FONDI RISCHI ED ONERI (B)</t>
  </si>
  <si>
    <t>C)TRATTAMENTO DI FINE RAPPORTO</t>
  </si>
  <si>
    <t>TOTALE T.F.R. (C)</t>
  </si>
  <si>
    <t>D) DEBITI   (1)</t>
  </si>
  <si>
    <t>Debiti da finanziamento</t>
  </si>
  <si>
    <t>prestiti obbligazionari</t>
  </si>
  <si>
    <t>v/ altre amministrazioni pubbliche</t>
  </si>
  <si>
    <t>verso banche e tesoriere</t>
  </si>
  <si>
    <t>verso altri finanziatori</t>
  </si>
  <si>
    <t>Debiti verso fornitori</t>
  </si>
  <si>
    <t>Acconti</t>
  </si>
  <si>
    <t>Debiti per trasferimenti e contributi</t>
  </si>
  <si>
    <t>enti finanziati dal servizio sanitario nazionale</t>
  </si>
  <si>
    <t xml:space="preserve">Altri debiti </t>
  </si>
  <si>
    <t>tributari</t>
  </si>
  <si>
    <t>verso istituti di previdenza e sicurezza sociale</t>
  </si>
  <si>
    <t>per attività svolta per c/terzi (2)</t>
  </si>
  <si>
    <t>TOTALE DEBITI ( D)</t>
  </si>
  <si>
    <t>E) RATEI E RISCONTI E CONTRIBUTI AGLI INVESTIMENTI</t>
  </si>
  <si>
    <t xml:space="preserve">Ratei passivi 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</si>
  <si>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</si>
  <si>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</si>
  <si>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</si>
  <si>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</si>
  <si>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</si>
  <si>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</si>
  <si>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</si>
  <si>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Contributi agli investimenti ad Amministrazioni pubb.</t>
  </si>
  <si>
    <t>Ricavi della vendita di beni</t>
  </si>
  <si>
    <t>Ricavi e proventi dalla prestazione di servizi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</si>
  <si>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</si>
  <si>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</si>
  <si>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</si>
  <si>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</si>
  <si>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</si>
  <si>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</si>
  <si>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</si>
  <si>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</si>
  <si>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</si>
  <si>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>riserve indisponibili per beni demaniali e patrimoniali indisponibili e per i beni culturali</t>
  </si>
  <si>
    <t>Anno 2020</t>
  </si>
  <si>
    <t>Allegato Rendiconto della gestione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</si>
</sst>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[$€-2]\ * #,##0.00_-;\-[$€-2]\ * #,##0.00_-;_-[$€-2]\ * &quot;-&quot;??_-"/>
    <numFmt numFmtId="173" formatCode="_-* #,##0_-;\-* #,##0_-;_-* &quot;-&quot;??_-;_-@_-"/>
    <numFmt numFmtId="174" formatCode="#,##0.00_ ;\-#,##0.00\ "/>
    <numFmt numFmtId="175" formatCode="_-* #,##0.0_-;\-* #,##0.0_-;_-* &quot;-&quot;_-;_-@_-"/>
    <numFmt numFmtId="176" formatCode="_-* #,##0.00_-;\-* #,##0.00_-;_-* &quot;-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i/>
      <u val="single"/>
      <sz val="11"/>
      <name val="Calibri"/>
      <family val="2"/>
    </font>
    <font>
      <b/>
      <u val="single"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2" fontId="4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7" fillId="0" borderId="0" xfId="51" applyFont="1" applyFill="1">
      <alignment/>
      <protection/>
    </xf>
    <xf numFmtId="0" fontId="27" fillId="0" borderId="0" xfId="51" applyFont="1" applyFill="1" applyAlignment="1">
      <alignment horizontal="center"/>
      <protection/>
    </xf>
    <xf numFmtId="41" fontId="27" fillId="0" borderId="10" xfId="48" applyFont="1" applyFill="1" applyBorder="1" applyAlignment="1">
      <alignment horizontal="center"/>
    </xf>
    <xf numFmtId="41" fontId="28" fillId="0" borderId="10" xfId="48" applyFont="1" applyFill="1" applyBorder="1" applyAlignment="1">
      <alignment horizontal="center"/>
    </xf>
    <xf numFmtId="0" fontId="27" fillId="0" borderId="0" xfId="51" applyFont="1">
      <alignment/>
      <protection/>
    </xf>
    <xf numFmtId="0" fontId="27" fillId="0" borderId="0" xfId="51" applyFont="1" applyAlignment="1">
      <alignment horizontal="center"/>
      <protection/>
    </xf>
    <xf numFmtId="0" fontId="4" fillId="0" borderId="0" xfId="51" applyFont="1" applyFill="1">
      <alignment/>
      <protection/>
    </xf>
    <xf numFmtId="0" fontId="28" fillId="0" borderId="0" xfId="51" applyFont="1" applyFill="1" applyBorder="1" applyAlignment="1">
      <alignment horizontal="center"/>
      <protection/>
    </xf>
    <xf numFmtId="0" fontId="4" fillId="0" borderId="0" xfId="51" applyFont="1">
      <alignment/>
      <protection/>
    </xf>
    <xf numFmtId="0" fontId="51" fillId="0" borderId="0" xfId="0" applyFont="1" applyAlignment="1">
      <alignment/>
    </xf>
    <xf numFmtId="0" fontId="27" fillId="0" borderId="11" xfId="51" applyFont="1" applyFill="1" applyBorder="1" applyAlignment="1">
      <alignment horizontal="center"/>
      <protection/>
    </xf>
    <xf numFmtId="0" fontId="27" fillId="0" borderId="12" xfId="51" applyFont="1" applyFill="1" applyBorder="1" applyAlignment="1">
      <alignment horizontal="center"/>
      <protection/>
    </xf>
    <xf numFmtId="0" fontId="27" fillId="0" borderId="13" xfId="51" applyFont="1" applyFill="1" applyBorder="1" applyAlignment="1">
      <alignment horizontal="center"/>
      <protection/>
    </xf>
    <xf numFmtId="0" fontId="27" fillId="0" borderId="14" xfId="51" applyFont="1" applyFill="1" applyBorder="1" applyAlignment="1">
      <alignment horizontal="center"/>
      <protection/>
    </xf>
    <xf numFmtId="0" fontId="27" fillId="0" borderId="15" xfId="51" applyFont="1" applyFill="1" applyBorder="1" applyAlignment="1">
      <alignment horizontal="center"/>
      <protection/>
    </xf>
    <xf numFmtId="0" fontId="28" fillId="0" borderId="15" xfId="51" applyFont="1" applyFill="1" applyBorder="1" applyAlignment="1">
      <alignment horizontal="center"/>
      <protection/>
    </xf>
    <xf numFmtId="0" fontId="27" fillId="0" borderId="0" xfId="51" applyFont="1" applyAlignment="1" quotePrefix="1">
      <alignment horizontal="center"/>
      <protection/>
    </xf>
    <xf numFmtId="0" fontId="28" fillId="0" borderId="10" xfId="51" applyFont="1" applyFill="1" applyBorder="1" applyAlignment="1">
      <alignment wrapText="1"/>
      <protection/>
    </xf>
    <xf numFmtId="2" fontId="0" fillId="0" borderId="10" xfId="0" applyNumberFormat="1" applyFill="1" applyBorder="1" applyAlignment="1">
      <alignment horizontal="center"/>
    </xf>
    <xf numFmtId="0" fontId="27" fillId="0" borderId="10" xfId="51" applyFont="1" applyFill="1" applyBorder="1" applyAlignment="1">
      <alignment horizontal="center" wrapText="1"/>
      <protection/>
    </xf>
    <xf numFmtId="0" fontId="28" fillId="0" borderId="10" xfId="51" applyFont="1" applyFill="1" applyBorder="1" applyAlignment="1">
      <alignment horizontal="right" wrapText="1"/>
      <protection/>
    </xf>
    <xf numFmtId="2" fontId="28" fillId="0" borderId="10" xfId="48" applyNumberFormat="1" applyFont="1" applyFill="1" applyBorder="1" applyAlignment="1">
      <alignment horizontal="center"/>
    </xf>
    <xf numFmtId="0" fontId="28" fillId="0" borderId="10" xfId="51" applyFont="1" applyFill="1" applyBorder="1">
      <alignment/>
      <protection/>
    </xf>
    <xf numFmtId="0" fontId="27" fillId="0" borderId="10" xfId="51" applyFont="1" applyFill="1" applyBorder="1">
      <alignment/>
      <protection/>
    </xf>
    <xf numFmtId="0" fontId="30" fillId="0" borderId="10" xfId="51" applyFont="1" applyFill="1" applyBorder="1">
      <alignment/>
      <protection/>
    </xf>
    <xf numFmtId="0" fontId="27" fillId="0" borderId="10" xfId="51" applyFont="1" applyFill="1" applyBorder="1" applyAlignment="1">
      <alignment wrapText="1"/>
      <protection/>
    </xf>
    <xf numFmtId="0" fontId="28" fillId="0" borderId="10" xfId="51" applyFont="1" applyFill="1" applyBorder="1" applyAlignment="1">
      <alignment horizontal="right"/>
      <protection/>
    </xf>
    <xf numFmtId="0" fontId="30" fillId="0" borderId="10" xfId="51" applyFont="1" applyFill="1" applyBorder="1" applyAlignment="1">
      <alignment wrapText="1"/>
      <protection/>
    </xf>
    <xf numFmtId="43" fontId="28" fillId="0" borderId="10" xfId="46" applyFont="1" applyFill="1" applyBorder="1" applyAlignment="1">
      <alignment horizontal="center"/>
    </xf>
    <xf numFmtId="43" fontId="0" fillId="0" borderId="10" xfId="46" applyFont="1" applyFill="1" applyBorder="1" applyAlignment="1">
      <alignment horizontal="center"/>
    </xf>
    <xf numFmtId="0" fontId="6" fillId="0" borderId="10" xfId="51" applyFont="1" applyFill="1" applyBorder="1" applyAlignment="1">
      <alignment wrapText="1"/>
      <protection/>
    </xf>
    <xf numFmtId="2" fontId="28" fillId="0" borderId="10" xfId="51" applyNumberFormat="1" applyFont="1" applyFill="1" applyBorder="1" applyAlignment="1">
      <alignment horizontal="center"/>
      <protection/>
    </xf>
    <xf numFmtId="0" fontId="6" fillId="0" borderId="10" xfId="51" applyFont="1" applyFill="1" applyBorder="1">
      <alignment/>
      <protection/>
    </xf>
    <xf numFmtId="2" fontId="0" fillId="0" borderId="10" xfId="0" applyNumberFormat="1" applyFill="1" applyBorder="1" applyAlignment="1">
      <alignment horizontal="center" wrapText="1"/>
    </xf>
    <xf numFmtId="43" fontId="48" fillId="0" borderId="10" xfId="46" applyFont="1" applyFill="1" applyBorder="1" applyAlignment="1">
      <alignment horizontal="center"/>
    </xf>
    <xf numFmtId="0" fontId="27" fillId="0" borderId="10" xfId="51" applyFont="1" applyFill="1" applyBorder="1" applyAlignment="1">
      <alignment horizontal="left"/>
      <protection/>
    </xf>
    <xf numFmtId="43" fontId="28" fillId="0" borderId="10" xfId="46" applyFont="1" applyFill="1" applyBorder="1" applyAlignment="1">
      <alignment horizontal="right"/>
    </xf>
    <xf numFmtId="43" fontId="0" fillId="0" borderId="10" xfId="46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7" fillId="0" borderId="10" xfId="51" applyFont="1" applyFill="1" applyBorder="1" applyAlignment="1">
      <alignment horizontal="right"/>
      <protection/>
    </xf>
    <xf numFmtId="0" fontId="28" fillId="0" borderId="10" xfId="51" applyFont="1" applyFill="1" applyBorder="1" applyAlignment="1">
      <alignment horizontal="left"/>
      <protection/>
    </xf>
    <xf numFmtId="0" fontId="31" fillId="0" borderId="10" xfId="51" applyFont="1" applyFill="1" applyBorder="1">
      <alignment/>
      <protection/>
    </xf>
    <xf numFmtId="41" fontId="28" fillId="0" borderId="10" xfId="51" applyNumberFormat="1" applyFont="1" applyFill="1" applyBorder="1">
      <alignment/>
      <protection/>
    </xf>
    <xf numFmtId="0" fontId="28" fillId="0" borderId="10" xfId="51" applyFont="1" applyFill="1" applyBorder="1" applyAlignment="1">
      <alignment horizontal="center"/>
      <protection/>
    </xf>
    <xf numFmtId="0" fontId="27" fillId="0" borderId="0" xfId="51" applyFont="1" applyFill="1" applyBorder="1" applyAlignment="1">
      <alignment horizontal="center"/>
      <protection/>
    </xf>
    <xf numFmtId="0" fontId="27" fillId="0" borderId="10" xfId="51" applyFont="1" applyFill="1" applyBorder="1" applyAlignment="1">
      <alignment horizontal="center"/>
      <protection/>
    </xf>
    <xf numFmtId="41" fontId="27" fillId="0" borderId="10" xfId="51" applyNumberFormat="1" applyFont="1" applyFill="1" applyBorder="1" applyAlignment="1">
      <alignment horizontal="center"/>
      <protection/>
    </xf>
    <xf numFmtId="176" fontId="27" fillId="0" borderId="10" xfId="51" applyNumberFormat="1" applyFont="1" applyFill="1" applyBorder="1" applyAlignment="1">
      <alignment horizontal="center"/>
      <protection/>
    </xf>
    <xf numFmtId="176" fontId="28" fillId="0" borderId="10" xfId="48" applyNumberFormat="1" applyFont="1" applyFill="1" applyBorder="1" applyAlignment="1">
      <alignment horizontal="center"/>
    </xf>
    <xf numFmtId="0" fontId="27" fillId="0" borderId="10" xfId="51" applyFont="1" applyFill="1" applyBorder="1" applyAlignment="1">
      <alignment horizontal="left" vertical="top" wrapText="1"/>
      <protection/>
    </xf>
    <xf numFmtId="176" fontId="27" fillId="0" borderId="10" xfId="48" applyNumberFormat="1" applyFont="1" applyFill="1" applyBorder="1" applyAlignment="1">
      <alignment horizontal="center"/>
    </xf>
    <xf numFmtId="0" fontId="6" fillId="0" borderId="10" xfId="51" applyFont="1" applyFill="1" applyBorder="1">
      <alignment/>
      <protection/>
    </xf>
    <xf numFmtId="0" fontId="28" fillId="0" borderId="10" xfId="51" applyFont="1" applyFill="1" applyBorder="1" applyAlignment="1">
      <alignment horizontal="center" wrapText="1"/>
      <protection/>
    </xf>
    <xf numFmtId="0" fontId="6" fillId="0" borderId="10" xfId="51" applyFont="1" applyFill="1" applyBorder="1" applyAlignment="1">
      <alignment horizontal="left"/>
      <protection/>
    </xf>
    <xf numFmtId="0" fontId="27" fillId="0" borderId="10" xfId="51" applyFont="1" applyFill="1" applyBorder="1" applyAlignment="1">
      <alignment horizontal="left" wrapText="1"/>
      <protection/>
    </xf>
    <xf numFmtId="169" fontId="4" fillId="0" borderId="0" xfId="66" applyFont="1" applyFill="1" applyAlignment="1">
      <alignment/>
    </xf>
    <xf numFmtId="174" fontId="4" fillId="0" borderId="0" xfId="51" applyNumberFormat="1" applyFont="1" applyFill="1">
      <alignment/>
      <protection/>
    </xf>
    <xf numFmtId="2" fontId="2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174" fontId="28" fillId="0" borderId="10" xfId="51" applyNumberFormat="1" applyFont="1" applyFill="1" applyBorder="1" applyAlignment="1">
      <alignment horizontal="right"/>
      <protection/>
    </xf>
    <xf numFmtId="174" fontId="28" fillId="0" borderId="10" xfId="51" applyNumberFormat="1" applyFont="1" applyFill="1" applyBorder="1" applyAlignment="1">
      <alignment horizontal="center"/>
      <protection/>
    </xf>
    <xf numFmtId="43" fontId="0" fillId="0" borderId="10" xfId="46" applyFont="1" applyFill="1" applyBorder="1" applyAlignment="1">
      <alignment horizontal="right"/>
    </xf>
    <xf numFmtId="176" fontId="28" fillId="0" borderId="10" xfId="51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28" fillId="0" borderId="10" xfId="5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7" fillId="0" borderId="0" xfId="51" applyFont="1" applyFill="1" applyBorder="1" applyAlignment="1">
      <alignment horizontal="left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6"/>
  <sheetViews>
    <sheetView tabSelected="1" zoomScalePageLayoutView="0" workbookViewId="0" topLeftCell="A1">
      <selection activeCell="G72" sqref="G72"/>
    </sheetView>
  </sheetViews>
  <sheetFormatPr defaultColWidth="9.140625" defaultRowHeight="15"/>
  <cols>
    <col min="1" max="1" width="3.00390625" style="8" bestFit="1" customWidth="1"/>
    <col min="2" max="2" width="3.421875" style="8" bestFit="1" customWidth="1"/>
    <col min="3" max="3" width="65.28125" style="7" bestFit="1" customWidth="1"/>
    <col min="4" max="4" width="11.57421875" style="7" bestFit="1" customWidth="1"/>
    <col min="5" max="5" width="13.28125" style="3" customWidth="1"/>
    <col min="6" max="16384" width="9.140625" style="3" customWidth="1"/>
  </cols>
  <sheetData>
    <row r="1" spans="1:4" s="2" customFormat="1" ht="21" customHeight="1">
      <c r="A1" s="66" t="s">
        <v>201</v>
      </c>
      <c r="B1" s="66"/>
      <c r="C1" s="66"/>
      <c r="D1" s="66"/>
    </row>
    <row r="2" spans="1:4" ht="15">
      <c r="A2" s="4"/>
      <c r="B2" s="4"/>
      <c r="C2" s="3"/>
      <c r="D2" s="3"/>
    </row>
    <row r="3" spans="1:4" ht="21">
      <c r="A3" s="67" t="s">
        <v>19</v>
      </c>
      <c r="B3" s="67"/>
      <c r="C3" s="67"/>
      <c r="D3" s="67"/>
    </row>
    <row r="4" spans="1:4" ht="15.75" thickBot="1">
      <c r="A4" s="4"/>
      <c r="B4" s="4"/>
      <c r="C4" s="3"/>
      <c r="D4" s="3"/>
    </row>
    <row r="5" spans="1:4" ht="15.75" thickTop="1">
      <c r="A5" s="15"/>
      <c r="B5" s="13"/>
      <c r="C5" s="68" t="s">
        <v>20</v>
      </c>
      <c r="D5" s="69" t="s">
        <v>200</v>
      </c>
    </row>
    <row r="6" spans="1:4" ht="15.75" thickBot="1">
      <c r="A6" s="16"/>
      <c r="B6" s="14"/>
      <c r="C6" s="68"/>
      <c r="D6" s="69"/>
    </row>
    <row r="7" spans="1:4" ht="16.5" customHeight="1" thickTop="1">
      <c r="A7" s="15"/>
      <c r="B7" s="13"/>
      <c r="C7" s="26"/>
      <c r="D7" s="48"/>
    </row>
    <row r="8" spans="1:4" ht="15">
      <c r="A8" s="17"/>
      <c r="B8" s="47"/>
      <c r="C8" s="44" t="s">
        <v>21</v>
      </c>
      <c r="D8" s="48"/>
    </row>
    <row r="9" spans="1:4" ht="15">
      <c r="A9" s="17"/>
      <c r="B9" s="47"/>
      <c r="C9" s="26" t="s">
        <v>22</v>
      </c>
      <c r="D9" s="49">
        <v>0</v>
      </c>
    </row>
    <row r="10" spans="1:4" ht="15">
      <c r="A10" s="17"/>
      <c r="B10" s="47"/>
      <c r="C10" s="26" t="s">
        <v>23</v>
      </c>
      <c r="D10" s="49">
        <v>0</v>
      </c>
    </row>
    <row r="11" spans="1:4" ht="15">
      <c r="A11" s="18"/>
      <c r="B11" s="10"/>
      <c r="C11" s="25" t="s">
        <v>24</v>
      </c>
      <c r="D11" s="65">
        <v>362000</v>
      </c>
    </row>
    <row r="12" spans="1:4" ht="15">
      <c r="A12" s="17"/>
      <c r="B12" s="47"/>
      <c r="C12" s="35" t="s">
        <v>25</v>
      </c>
      <c r="D12" s="50">
        <v>362000</v>
      </c>
    </row>
    <row r="13" spans="1:4" ht="15">
      <c r="A13" s="17"/>
      <c r="B13" s="47"/>
      <c r="C13" s="35" t="s">
        <v>26</v>
      </c>
      <c r="D13" s="50">
        <v>0</v>
      </c>
    </row>
    <row r="14" spans="1:4" ht="15">
      <c r="A14" s="17"/>
      <c r="B14" s="47"/>
      <c r="C14" s="35" t="s">
        <v>3</v>
      </c>
      <c r="D14" s="50"/>
    </row>
    <row r="15" spans="1:4" ht="15">
      <c r="A15" s="17"/>
      <c r="B15" s="47"/>
      <c r="C15" s="26" t="s">
        <v>27</v>
      </c>
      <c r="D15" s="65">
        <v>151200</v>
      </c>
    </row>
    <row r="16" spans="1:4" ht="15">
      <c r="A16" s="17"/>
      <c r="B16" s="47"/>
      <c r="C16" s="35" t="s">
        <v>1</v>
      </c>
      <c r="D16" s="50"/>
    </row>
    <row r="17" spans="1:6" ht="15">
      <c r="A17" s="17"/>
      <c r="B17" s="47"/>
      <c r="C17" s="35" t="s">
        <v>188</v>
      </c>
      <c r="D17" s="50"/>
      <c r="F17" s="12"/>
    </row>
    <row r="18" spans="1:6" ht="15">
      <c r="A18" s="17"/>
      <c r="B18" s="47"/>
      <c r="C18" s="35" t="s">
        <v>189</v>
      </c>
      <c r="D18" s="50">
        <v>151200</v>
      </c>
      <c r="F18" s="12"/>
    </row>
    <row r="19" spans="1:4" ht="14.25" customHeight="1">
      <c r="A19" s="17"/>
      <c r="B19" s="47"/>
      <c r="C19" s="28" t="s">
        <v>28</v>
      </c>
      <c r="D19" s="50"/>
    </row>
    <row r="20" spans="1:4" ht="15">
      <c r="A20" s="17"/>
      <c r="B20" s="47"/>
      <c r="C20" s="28" t="s">
        <v>29</v>
      </c>
      <c r="D20" s="50"/>
    </row>
    <row r="21" spans="1:4" ht="15">
      <c r="A21" s="17"/>
      <c r="B21" s="47"/>
      <c r="C21" s="26" t="s">
        <v>30</v>
      </c>
      <c r="D21" s="50"/>
    </row>
    <row r="22" spans="1:4" ht="15">
      <c r="A22" s="17"/>
      <c r="B22" s="47"/>
      <c r="C22" s="26" t="s">
        <v>31</v>
      </c>
      <c r="D22" s="50">
        <v>20091.16</v>
      </c>
    </row>
    <row r="23" spans="1:4" ht="15">
      <c r="A23" s="17"/>
      <c r="B23" s="47"/>
      <c r="C23" s="29" t="s">
        <v>32</v>
      </c>
      <c r="D23" s="51">
        <f>D12+D15+D22</f>
        <v>533291.16</v>
      </c>
    </row>
    <row r="24" spans="1:4" ht="15">
      <c r="A24" s="17"/>
      <c r="B24" s="47"/>
      <c r="C24" s="26"/>
      <c r="D24" s="5"/>
    </row>
    <row r="25" spans="1:4" ht="15">
      <c r="A25" s="17"/>
      <c r="B25" s="47"/>
      <c r="C25" s="44" t="s">
        <v>33</v>
      </c>
      <c r="D25" s="5"/>
    </row>
    <row r="26" spans="1:4" ht="15">
      <c r="A26" s="17"/>
      <c r="B26" s="47"/>
      <c r="C26" s="52" t="s">
        <v>34</v>
      </c>
      <c r="D26" s="53"/>
    </row>
    <row r="27" spans="1:4" ht="15">
      <c r="A27" s="17"/>
      <c r="B27" s="47"/>
      <c r="C27" s="26" t="s">
        <v>35</v>
      </c>
      <c r="D27" s="53">
        <v>418267.78</v>
      </c>
    </row>
    <row r="28" spans="1:4" ht="15">
      <c r="A28" s="17"/>
      <c r="B28" s="47"/>
      <c r="C28" s="26" t="s">
        <v>36</v>
      </c>
      <c r="D28" s="53">
        <v>0</v>
      </c>
    </row>
    <row r="29" spans="1:4" ht="15">
      <c r="A29" s="17"/>
      <c r="B29" s="47"/>
      <c r="C29" s="26" t="s">
        <v>37</v>
      </c>
      <c r="D29" s="53">
        <v>0</v>
      </c>
    </row>
    <row r="30" spans="1:4" ht="15">
      <c r="A30" s="17"/>
      <c r="B30" s="47"/>
      <c r="C30" s="35" t="s">
        <v>0</v>
      </c>
      <c r="D30" s="53">
        <v>0</v>
      </c>
    </row>
    <row r="31" spans="1:4" ht="15">
      <c r="A31" s="17"/>
      <c r="B31" s="47"/>
      <c r="C31" s="54" t="s">
        <v>187</v>
      </c>
      <c r="D31" s="50"/>
    </row>
    <row r="32" spans="1:4" ht="15">
      <c r="A32" s="17"/>
      <c r="B32" s="47"/>
      <c r="C32" s="35" t="s">
        <v>11</v>
      </c>
      <c r="D32" s="53"/>
    </row>
    <row r="33" spans="1:4" ht="15">
      <c r="A33" s="17"/>
      <c r="B33" s="47"/>
      <c r="C33" s="26" t="s">
        <v>4</v>
      </c>
      <c r="D33" s="53">
        <v>38000</v>
      </c>
    </row>
    <row r="34" spans="1:4" ht="15">
      <c r="A34" s="17"/>
      <c r="B34" s="47"/>
      <c r="C34" s="26" t="s">
        <v>5</v>
      </c>
      <c r="D34" s="53">
        <v>0</v>
      </c>
    </row>
    <row r="35" spans="1:4" ht="15">
      <c r="A35" s="17"/>
      <c r="B35" s="47"/>
      <c r="C35" s="35" t="s">
        <v>38</v>
      </c>
      <c r="D35" s="53"/>
    </row>
    <row r="36" spans="1:4" ht="15">
      <c r="A36" s="17"/>
      <c r="B36" s="47"/>
      <c r="C36" s="35" t="s">
        <v>39</v>
      </c>
      <c r="D36" s="53"/>
    </row>
    <row r="37" spans="1:4" ht="15">
      <c r="A37" s="17"/>
      <c r="B37" s="47"/>
      <c r="C37" s="35" t="s">
        <v>12</v>
      </c>
      <c r="D37" s="53"/>
    </row>
    <row r="38" spans="1:4" ht="15">
      <c r="A38" s="17"/>
      <c r="B38" s="47"/>
      <c r="C38" s="35" t="s">
        <v>13</v>
      </c>
      <c r="D38" s="53"/>
    </row>
    <row r="39" spans="1:4" ht="15">
      <c r="A39" s="17"/>
      <c r="B39" s="47"/>
      <c r="C39" s="52" t="s">
        <v>10</v>
      </c>
      <c r="D39" s="53"/>
    </row>
    <row r="40" spans="1:4" ht="15">
      <c r="A40" s="17"/>
      <c r="B40" s="47"/>
      <c r="C40" s="52" t="s">
        <v>40</v>
      </c>
      <c r="D40" s="53"/>
    </row>
    <row r="41" spans="1:4" ht="15">
      <c r="A41" s="17"/>
      <c r="B41" s="47"/>
      <c r="C41" s="52" t="s">
        <v>14</v>
      </c>
      <c r="D41" s="53"/>
    </row>
    <row r="42" spans="1:4" ht="15">
      <c r="A42" s="17"/>
      <c r="B42" s="47"/>
      <c r="C42" s="52" t="s">
        <v>6</v>
      </c>
      <c r="D42" s="53">
        <v>61882.84</v>
      </c>
    </row>
    <row r="43" spans="1:4" ht="15">
      <c r="A43" s="17"/>
      <c r="B43" s="47"/>
      <c r="C43" s="29" t="s">
        <v>41</v>
      </c>
      <c r="D43" s="51">
        <f>+D26+D27+D28+D29+D33+D34+D39+D40+D41+D42</f>
        <v>518150.62</v>
      </c>
    </row>
    <row r="44" spans="1:4" ht="15">
      <c r="A44" s="17"/>
      <c r="B44" s="47"/>
      <c r="C44" s="55" t="s">
        <v>42</v>
      </c>
      <c r="D44" s="51">
        <f>+D23-D43</f>
        <v>15140.540000000037</v>
      </c>
    </row>
    <row r="45" spans="1:4" ht="15">
      <c r="A45" s="17"/>
      <c r="B45" s="47"/>
      <c r="C45" s="55"/>
      <c r="D45" s="5"/>
    </row>
    <row r="46" spans="1:4" ht="15">
      <c r="A46" s="17"/>
      <c r="B46" s="47"/>
      <c r="C46" s="44" t="s">
        <v>43</v>
      </c>
      <c r="D46" s="5"/>
    </row>
    <row r="47" spans="1:4" ht="15">
      <c r="A47" s="17"/>
      <c r="B47" s="47"/>
      <c r="C47" s="27" t="s">
        <v>44</v>
      </c>
      <c r="D47" s="5"/>
    </row>
    <row r="48" spans="1:4" ht="15">
      <c r="A48" s="17"/>
      <c r="B48" s="47"/>
      <c r="C48" s="26" t="s">
        <v>45</v>
      </c>
      <c r="D48" s="5">
        <f>+D49+D50+D51</f>
        <v>0</v>
      </c>
    </row>
    <row r="49" spans="1:4" ht="15">
      <c r="A49" s="17"/>
      <c r="B49" s="47"/>
      <c r="C49" s="35" t="s">
        <v>46</v>
      </c>
      <c r="D49" s="5"/>
    </row>
    <row r="50" spans="1:4" ht="15">
      <c r="A50" s="17"/>
      <c r="B50" s="47"/>
      <c r="C50" s="35" t="s">
        <v>47</v>
      </c>
      <c r="D50" s="5"/>
    </row>
    <row r="51" spans="1:4" ht="15">
      <c r="A51" s="17"/>
      <c r="B51" s="47"/>
      <c r="C51" s="35" t="s">
        <v>48</v>
      </c>
      <c r="D51" s="5"/>
    </row>
    <row r="52" spans="1:4" ht="15">
      <c r="A52" s="17"/>
      <c r="B52" s="47"/>
      <c r="C52" s="26" t="s">
        <v>49</v>
      </c>
      <c r="D52" s="5"/>
    </row>
    <row r="53" spans="1:4" ht="15">
      <c r="A53" s="17"/>
      <c r="B53" s="47"/>
      <c r="C53" s="29" t="s">
        <v>50</v>
      </c>
      <c r="D53" s="5">
        <f>+D48+D52</f>
        <v>0</v>
      </c>
    </row>
    <row r="54" spans="1:4" ht="15">
      <c r="A54" s="17"/>
      <c r="B54" s="47"/>
      <c r="C54" s="27" t="s">
        <v>7</v>
      </c>
      <c r="D54" s="5">
        <v>0</v>
      </c>
    </row>
    <row r="55" spans="1:4" ht="15">
      <c r="A55" s="17"/>
      <c r="B55" s="47"/>
      <c r="C55" s="26" t="s">
        <v>15</v>
      </c>
      <c r="D55" s="5">
        <v>0</v>
      </c>
    </row>
    <row r="56" spans="1:4" ht="15">
      <c r="A56" s="17"/>
      <c r="B56" s="47"/>
      <c r="C56" s="35" t="s">
        <v>2</v>
      </c>
      <c r="D56" s="5">
        <v>0</v>
      </c>
    </row>
    <row r="57" spans="1:4" ht="15">
      <c r="A57" s="17"/>
      <c r="B57" s="47"/>
      <c r="C57" s="35" t="s">
        <v>51</v>
      </c>
      <c r="D57" s="5"/>
    </row>
    <row r="58" spans="1:4" ht="15">
      <c r="A58" s="17"/>
      <c r="B58" s="47"/>
      <c r="C58" s="29" t="s">
        <v>52</v>
      </c>
      <c r="D58" s="5">
        <f>+D55</f>
        <v>0</v>
      </c>
    </row>
    <row r="59" spans="1:4" ht="15">
      <c r="A59" s="17"/>
      <c r="B59" s="47"/>
      <c r="C59" s="29"/>
      <c r="D59" s="5"/>
    </row>
    <row r="60" spans="1:4" ht="15">
      <c r="A60" s="17"/>
      <c r="B60" s="47"/>
      <c r="C60" s="29" t="s">
        <v>53</v>
      </c>
      <c r="D60" s="6">
        <f>+D53-D58</f>
        <v>0</v>
      </c>
    </row>
    <row r="61" spans="1:4" ht="15">
      <c r="A61" s="17"/>
      <c r="B61" s="47"/>
      <c r="C61" s="29"/>
      <c r="D61" s="5"/>
    </row>
    <row r="62" spans="1:4" ht="15">
      <c r="A62" s="17"/>
      <c r="B62" s="47"/>
      <c r="C62" s="43" t="s">
        <v>54</v>
      </c>
      <c r="D62" s="6"/>
    </row>
    <row r="63" spans="1:4" ht="15">
      <c r="A63" s="17"/>
      <c r="B63" s="47"/>
      <c r="C63" s="38" t="s">
        <v>55</v>
      </c>
      <c r="D63" s="5"/>
    </row>
    <row r="64" spans="1:4" ht="15">
      <c r="A64" s="17"/>
      <c r="B64" s="47"/>
      <c r="C64" s="38" t="s">
        <v>8</v>
      </c>
      <c r="D64" s="5"/>
    </row>
    <row r="65" spans="1:4" ht="15">
      <c r="A65" s="17"/>
      <c r="B65" s="47"/>
      <c r="C65" s="29" t="s">
        <v>56</v>
      </c>
      <c r="D65" s="6">
        <f>+D63-D64</f>
        <v>0</v>
      </c>
    </row>
    <row r="66" spans="1:4" ht="15">
      <c r="A66" s="17"/>
      <c r="B66" s="47"/>
      <c r="C66" s="44" t="s">
        <v>57</v>
      </c>
      <c r="D66" s="5">
        <v>0</v>
      </c>
    </row>
    <row r="67" spans="1:4" ht="15">
      <c r="A67" s="17"/>
      <c r="B67" s="47"/>
      <c r="C67" s="38" t="s">
        <v>58</v>
      </c>
      <c r="D67" s="5">
        <v>0</v>
      </c>
    </row>
    <row r="68" spans="1:4" ht="15">
      <c r="A68" s="17"/>
      <c r="B68" s="47"/>
      <c r="C68" s="35" t="s">
        <v>59</v>
      </c>
      <c r="D68" s="49"/>
    </row>
    <row r="69" spans="1:4" ht="15">
      <c r="A69" s="17"/>
      <c r="B69" s="47"/>
      <c r="C69" s="56" t="s">
        <v>60</v>
      </c>
      <c r="D69" s="5"/>
    </row>
    <row r="70" spans="1:4" ht="15">
      <c r="A70" s="17"/>
      <c r="B70" s="47"/>
      <c r="C70" s="56" t="s">
        <v>61</v>
      </c>
      <c r="D70" s="31">
        <v>29925.89</v>
      </c>
    </row>
    <row r="71" spans="1:4" ht="15">
      <c r="A71" s="17"/>
      <c r="B71" s="47"/>
      <c r="C71" s="35" t="s">
        <v>62</v>
      </c>
      <c r="D71" s="5"/>
    </row>
    <row r="72" spans="1:4" ht="15">
      <c r="A72" s="17"/>
      <c r="B72" s="47"/>
      <c r="C72" s="35" t="s">
        <v>63</v>
      </c>
      <c r="D72" s="5"/>
    </row>
    <row r="73" spans="1:4" ht="15">
      <c r="A73" s="17"/>
      <c r="B73" s="47"/>
      <c r="C73" s="29" t="s">
        <v>64</v>
      </c>
      <c r="D73" s="6">
        <f>+D67</f>
        <v>0</v>
      </c>
    </row>
    <row r="74" spans="1:4" ht="15">
      <c r="A74" s="17"/>
      <c r="B74" s="47"/>
      <c r="C74" s="38" t="s">
        <v>9</v>
      </c>
      <c r="D74" s="5">
        <v>0</v>
      </c>
    </row>
    <row r="75" spans="1:4" ht="15">
      <c r="A75" s="17"/>
      <c r="B75" s="47"/>
      <c r="C75" s="56" t="s">
        <v>18</v>
      </c>
      <c r="D75" s="5"/>
    </row>
    <row r="76" spans="1:4" ht="15">
      <c r="A76" s="17"/>
      <c r="B76" s="47"/>
      <c r="C76" s="56" t="s">
        <v>16</v>
      </c>
      <c r="D76" s="31">
        <v>32078.17</v>
      </c>
    </row>
    <row r="77" spans="1:4" ht="15">
      <c r="A77" s="17"/>
      <c r="B77" s="47"/>
      <c r="C77" s="35" t="s">
        <v>17</v>
      </c>
      <c r="D77" s="5"/>
    </row>
    <row r="78" spans="1:4" ht="15">
      <c r="A78" s="17"/>
      <c r="B78" s="47"/>
      <c r="C78" s="35" t="s">
        <v>65</v>
      </c>
      <c r="D78" s="5">
        <v>0</v>
      </c>
    </row>
    <row r="79" spans="1:4" ht="15">
      <c r="A79" s="17"/>
      <c r="B79" s="47"/>
      <c r="C79" s="29" t="s">
        <v>66</v>
      </c>
      <c r="D79" s="6">
        <f>+D74</f>
        <v>0</v>
      </c>
    </row>
    <row r="80" spans="1:4" ht="15">
      <c r="A80" s="17"/>
      <c r="B80" s="47"/>
      <c r="C80" s="29"/>
      <c r="D80" s="5"/>
    </row>
    <row r="81" spans="1:4" ht="15">
      <c r="A81" s="17"/>
      <c r="B81" s="47"/>
      <c r="C81" s="29" t="s">
        <v>67</v>
      </c>
      <c r="D81" s="6">
        <f>+D73-D79</f>
        <v>0</v>
      </c>
    </row>
    <row r="82" spans="1:4" ht="15">
      <c r="A82" s="17"/>
      <c r="B82" s="47"/>
      <c r="C82" s="29" t="s">
        <v>68</v>
      </c>
      <c r="D82" s="53">
        <f>D44+D70-D76</f>
        <v>12988.260000000038</v>
      </c>
    </row>
    <row r="83" spans="1:4" ht="15">
      <c r="A83" s="17"/>
      <c r="B83" s="47"/>
      <c r="C83" s="29"/>
      <c r="D83" s="5"/>
    </row>
    <row r="84" spans="1:4" ht="18.75" customHeight="1">
      <c r="A84" s="17"/>
      <c r="B84" s="47"/>
      <c r="C84" s="57" t="s">
        <v>69</v>
      </c>
      <c r="D84" s="5">
        <v>0</v>
      </c>
    </row>
    <row r="85" spans="1:4" ht="15.75" thickBot="1">
      <c r="A85" s="16"/>
      <c r="B85" s="14"/>
      <c r="C85" s="20" t="s">
        <v>70</v>
      </c>
      <c r="D85" s="53">
        <f>+D82-D84</f>
        <v>12988.260000000038</v>
      </c>
    </row>
    <row r="86" ht="15.75" thickTop="1">
      <c r="B86" s="19"/>
    </row>
  </sheetData>
  <sheetProtection/>
  <mergeCells count="4">
    <mergeCell ref="A1:D1"/>
    <mergeCell ref="A3:D3"/>
    <mergeCell ref="C5:C6"/>
    <mergeCell ref="D5:D6"/>
  </mergeCells>
  <printOptions horizontalCentered="1"/>
  <pageMargins left="0.7086614173228347" right="0.15748031496062992" top="0.4724409448818898" bottom="0.4724409448818898" header="0.35433070866141736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E100"/>
  <sheetViews>
    <sheetView zoomScalePageLayoutView="0" workbookViewId="0" topLeftCell="A1">
      <selection activeCell="L79" sqref="L79"/>
    </sheetView>
  </sheetViews>
  <sheetFormatPr defaultColWidth="9.140625" defaultRowHeight="15"/>
  <cols>
    <col min="1" max="1" width="9.140625" style="9" customWidth="1"/>
    <col min="2" max="2" width="71.8515625" style="9" bestFit="1" customWidth="1"/>
    <col min="3" max="3" width="13.28125" style="9" bestFit="1" customWidth="1"/>
    <col min="4" max="16384" width="9.140625" style="9" customWidth="1"/>
  </cols>
  <sheetData>
    <row r="2" spans="2:5" ht="21">
      <c r="B2" s="66" t="s">
        <v>201</v>
      </c>
      <c r="C2" s="66"/>
      <c r="D2" s="66"/>
      <c r="E2" s="66"/>
    </row>
    <row r="4" spans="2:3" ht="12.75" customHeight="1">
      <c r="B4" s="68" t="s">
        <v>71</v>
      </c>
      <c r="C4" s="69" t="s">
        <v>200</v>
      </c>
    </row>
    <row r="5" spans="2:3" ht="12.75" customHeight="1">
      <c r="B5" s="68"/>
      <c r="C5" s="69"/>
    </row>
    <row r="6" spans="2:3" ht="35.25" customHeight="1">
      <c r="B6" s="68"/>
      <c r="C6" s="69"/>
    </row>
    <row r="7" spans="2:3" ht="30">
      <c r="B7" s="20" t="s">
        <v>72</v>
      </c>
      <c r="C7" s="21">
        <v>0</v>
      </c>
    </row>
    <row r="8" spans="2:3" ht="15">
      <c r="B8" s="20"/>
      <c r="C8" s="22"/>
    </row>
    <row r="9" spans="2:3" ht="15">
      <c r="B9" s="23" t="s">
        <v>73</v>
      </c>
      <c r="C9" s="24">
        <f>SUM(C10:C12)</f>
        <v>0</v>
      </c>
    </row>
    <row r="10" spans="2:3" ht="15">
      <c r="B10" s="25" t="s">
        <v>74</v>
      </c>
      <c r="C10" s="26"/>
    </row>
    <row r="11" spans="2:3" ht="15">
      <c r="B11" s="27" t="s">
        <v>75</v>
      </c>
      <c r="C11" s="26"/>
    </row>
    <row r="12" spans="2:3" ht="15">
      <c r="B12" s="26" t="s">
        <v>76</v>
      </c>
      <c r="C12" s="21">
        <v>0</v>
      </c>
    </row>
    <row r="13" spans="2:3" ht="15">
      <c r="B13" s="26" t="s">
        <v>77</v>
      </c>
      <c r="C13" s="21">
        <v>0</v>
      </c>
    </row>
    <row r="14" spans="2:3" ht="15">
      <c r="B14" s="26" t="s">
        <v>78</v>
      </c>
      <c r="C14" s="21">
        <v>0</v>
      </c>
    </row>
    <row r="15" spans="2:3" ht="15">
      <c r="B15" s="26" t="s">
        <v>79</v>
      </c>
      <c r="C15" s="21">
        <v>0</v>
      </c>
    </row>
    <row r="16" spans="2:3" ht="15">
      <c r="B16" s="26" t="s">
        <v>80</v>
      </c>
      <c r="C16" s="21">
        <v>0</v>
      </c>
    </row>
    <row r="17" spans="2:3" ht="15">
      <c r="B17" s="26" t="s">
        <v>81</v>
      </c>
      <c r="C17" s="21">
        <v>0</v>
      </c>
    </row>
    <row r="18" spans="2:3" ht="15">
      <c r="B18" s="28" t="s">
        <v>82</v>
      </c>
      <c r="C18" s="21">
        <v>0</v>
      </c>
    </row>
    <row r="19" spans="2:3" ht="15">
      <c r="B19" s="29" t="s">
        <v>83</v>
      </c>
      <c r="C19" s="24">
        <f>SUM(C12:C18)</f>
        <v>0</v>
      </c>
    </row>
    <row r="20" spans="2:3" ht="15">
      <c r="B20" s="20"/>
      <c r="C20" s="26"/>
    </row>
    <row r="21" spans="2:3" ht="15">
      <c r="B21" s="30" t="s">
        <v>84</v>
      </c>
      <c r="C21" s="26"/>
    </row>
    <row r="22" spans="2:3" ht="15">
      <c r="B22" s="28" t="s">
        <v>85</v>
      </c>
      <c r="C22" s="31">
        <v>0</v>
      </c>
    </row>
    <row r="23" spans="2:3" ht="15">
      <c r="B23" s="28" t="s">
        <v>86</v>
      </c>
      <c r="C23" s="32">
        <v>0</v>
      </c>
    </row>
    <row r="24" spans="2:3" ht="15">
      <c r="B24" s="28" t="s">
        <v>87</v>
      </c>
      <c r="C24" s="32">
        <v>0</v>
      </c>
    </row>
    <row r="25" spans="2:3" ht="15">
      <c r="B25" s="28" t="s">
        <v>88</v>
      </c>
      <c r="C25" s="21">
        <v>0</v>
      </c>
    </row>
    <row r="26" spans="2:3" ht="15">
      <c r="B26" s="28" t="s">
        <v>89</v>
      </c>
      <c r="C26" s="21">
        <v>0</v>
      </c>
    </row>
    <row r="27" spans="2:3" ht="15">
      <c r="B27" s="28" t="s">
        <v>90</v>
      </c>
      <c r="C27" s="31">
        <v>0</v>
      </c>
    </row>
    <row r="28" spans="2:3" ht="15">
      <c r="B28" s="28" t="s">
        <v>91</v>
      </c>
      <c r="C28" s="21">
        <v>0</v>
      </c>
    </row>
    <row r="29" spans="2:3" ht="15">
      <c r="B29" s="33" t="s">
        <v>92</v>
      </c>
      <c r="C29" s="21">
        <v>0</v>
      </c>
    </row>
    <row r="30" spans="2:3" ht="15">
      <c r="B30" s="28" t="s">
        <v>87</v>
      </c>
      <c r="C30" s="21">
        <v>0</v>
      </c>
    </row>
    <row r="31" spans="2:3" ht="15">
      <c r="B31" s="33" t="s">
        <v>92</v>
      </c>
      <c r="C31" s="21">
        <v>0</v>
      </c>
    </row>
    <row r="32" spans="2:3" ht="15">
      <c r="B32" s="28" t="s">
        <v>93</v>
      </c>
      <c r="C32" s="21">
        <v>0</v>
      </c>
    </row>
    <row r="33" spans="2:3" ht="15">
      <c r="B33" s="33" t="s">
        <v>92</v>
      </c>
      <c r="C33" s="21">
        <v>0</v>
      </c>
    </row>
    <row r="34" spans="2:3" ht="15">
      <c r="B34" s="28" t="s">
        <v>94</v>
      </c>
      <c r="C34" s="21">
        <v>0</v>
      </c>
    </row>
    <row r="35" spans="2:3" ht="15">
      <c r="B35" s="28" t="s">
        <v>95</v>
      </c>
      <c r="C35" s="21">
        <v>0</v>
      </c>
    </row>
    <row r="36" spans="2:3" ht="15">
      <c r="B36" s="28" t="s">
        <v>96</v>
      </c>
      <c r="C36" s="21">
        <v>0</v>
      </c>
    </row>
    <row r="37" spans="2:3" ht="15">
      <c r="B37" s="28" t="s">
        <v>97</v>
      </c>
      <c r="C37" s="21">
        <v>0</v>
      </c>
    </row>
    <row r="38" spans="2:3" ht="15">
      <c r="B38" s="28" t="s">
        <v>88</v>
      </c>
      <c r="C38" s="21">
        <v>0</v>
      </c>
    </row>
    <row r="39" spans="2:3" ht="15">
      <c r="B39" s="28" t="s">
        <v>98</v>
      </c>
      <c r="C39" s="21">
        <v>0</v>
      </c>
    </row>
    <row r="40" spans="2:3" ht="15">
      <c r="B40" s="28" t="s">
        <v>99</v>
      </c>
      <c r="C40" s="21">
        <v>0</v>
      </c>
    </row>
    <row r="41" spans="2:3" ht="15">
      <c r="B41" s="28" t="s">
        <v>81</v>
      </c>
      <c r="C41" s="21">
        <v>0</v>
      </c>
    </row>
    <row r="42" spans="2:3" ht="15">
      <c r="B42" s="29" t="s">
        <v>100</v>
      </c>
      <c r="C42" s="31">
        <f>SUM(C22:C41)</f>
        <v>0</v>
      </c>
    </row>
    <row r="43" spans="2:3" ht="15">
      <c r="B43" s="28"/>
      <c r="C43" s="26"/>
    </row>
    <row r="44" spans="2:3" ht="15">
      <c r="B44" s="30" t="s">
        <v>101</v>
      </c>
      <c r="C44" s="26"/>
    </row>
    <row r="45" spans="2:3" ht="15">
      <c r="B45" s="28" t="s">
        <v>102</v>
      </c>
      <c r="C45" s="34">
        <f>C46+C47+C48</f>
        <v>0</v>
      </c>
    </row>
    <row r="46" spans="2:3" ht="15">
      <c r="B46" s="35" t="s">
        <v>103</v>
      </c>
      <c r="C46" s="21">
        <v>0</v>
      </c>
    </row>
    <row r="47" spans="2:3" ht="15">
      <c r="B47" s="33" t="s">
        <v>104</v>
      </c>
      <c r="C47" s="21">
        <v>0</v>
      </c>
    </row>
    <row r="48" spans="2:3" ht="15">
      <c r="B48" s="33" t="s">
        <v>105</v>
      </c>
      <c r="C48" s="21">
        <v>0</v>
      </c>
    </row>
    <row r="49" spans="2:3" ht="15">
      <c r="B49" s="28" t="s">
        <v>106</v>
      </c>
      <c r="C49" s="34">
        <f>C50+C51+C52+C53</f>
        <v>0</v>
      </c>
    </row>
    <row r="50" spans="2:3" ht="15">
      <c r="B50" s="28" t="s">
        <v>107</v>
      </c>
      <c r="C50" s="21">
        <v>0</v>
      </c>
    </row>
    <row r="51" spans="2:3" ht="15">
      <c r="B51" s="35" t="s">
        <v>103</v>
      </c>
      <c r="C51" s="21">
        <v>0</v>
      </c>
    </row>
    <row r="52" spans="2:3" ht="15">
      <c r="B52" s="33" t="s">
        <v>108</v>
      </c>
      <c r="C52" s="21">
        <v>0</v>
      </c>
    </row>
    <row r="53" spans="2:3" ht="15">
      <c r="B53" s="33" t="s">
        <v>109</v>
      </c>
      <c r="C53" s="21">
        <v>0</v>
      </c>
    </row>
    <row r="54" spans="2:3" ht="15">
      <c r="B54" s="28" t="s">
        <v>110</v>
      </c>
      <c r="C54" s="36">
        <v>0</v>
      </c>
    </row>
    <row r="55" spans="2:3" ht="15">
      <c r="B55" s="29" t="s">
        <v>111</v>
      </c>
      <c r="C55" s="24">
        <f>C45+C49+C54</f>
        <v>0</v>
      </c>
    </row>
    <row r="56" spans="2:3" ht="15">
      <c r="B56" s="29"/>
      <c r="C56" s="26"/>
    </row>
    <row r="57" spans="2:3" ht="15">
      <c r="B57" s="29" t="s">
        <v>112</v>
      </c>
      <c r="C57" s="31">
        <f>C19+C42+C55</f>
        <v>0</v>
      </c>
    </row>
    <row r="58" spans="2:3" ht="15">
      <c r="B58" s="26"/>
      <c r="C58" s="26"/>
    </row>
    <row r="59" spans="2:3" ht="15">
      <c r="B59" s="25" t="s">
        <v>113</v>
      </c>
      <c r="C59" s="26"/>
    </row>
    <row r="60" spans="2:3" ht="15">
      <c r="B60" s="27" t="s">
        <v>114</v>
      </c>
      <c r="C60" s="21">
        <v>0</v>
      </c>
    </row>
    <row r="61" spans="2:3" ht="15">
      <c r="B61" s="29" t="s">
        <v>115</v>
      </c>
      <c r="C61" s="24">
        <f>C60</f>
        <v>0</v>
      </c>
    </row>
    <row r="62" spans="2:3" ht="15">
      <c r="B62" s="27" t="s">
        <v>116</v>
      </c>
      <c r="C62" s="26"/>
    </row>
    <row r="63" spans="2:3" ht="15">
      <c r="B63" s="25" t="s">
        <v>117</v>
      </c>
      <c r="C63" s="31">
        <v>0</v>
      </c>
    </row>
    <row r="64" spans="2:3" ht="15">
      <c r="B64" s="35" t="s">
        <v>118</v>
      </c>
      <c r="C64" s="21">
        <v>0</v>
      </c>
    </row>
    <row r="65" spans="2:3" ht="15">
      <c r="B65" s="35" t="s">
        <v>119</v>
      </c>
      <c r="C65" s="32">
        <v>0</v>
      </c>
    </row>
    <row r="66" spans="2:3" ht="15">
      <c r="B66" s="35" t="s">
        <v>120</v>
      </c>
      <c r="C66" s="32">
        <v>0</v>
      </c>
    </row>
    <row r="67" spans="2:3" ht="15">
      <c r="B67" s="25" t="s">
        <v>121</v>
      </c>
      <c r="C67" s="31">
        <v>1428524.62</v>
      </c>
    </row>
    <row r="68" spans="2:3" ht="15">
      <c r="B68" s="35" t="s">
        <v>122</v>
      </c>
      <c r="C68" s="32">
        <v>1428524.62</v>
      </c>
    </row>
    <row r="69" spans="2:3" ht="15">
      <c r="B69" s="35" t="s">
        <v>103</v>
      </c>
      <c r="C69" s="21">
        <v>0</v>
      </c>
    </row>
    <row r="70" spans="2:3" ht="15">
      <c r="B70" s="33" t="s">
        <v>104</v>
      </c>
      <c r="C70" s="21">
        <v>0</v>
      </c>
    </row>
    <row r="71" spans="2:3" ht="15">
      <c r="B71" s="35" t="s">
        <v>123</v>
      </c>
      <c r="C71" s="32">
        <v>0</v>
      </c>
    </row>
    <row r="72" spans="2:3" ht="15">
      <c r="B72" s="25" t="s">
        <v>124</v>
      </c>
      <c r="C72" s="37">
        <v>282744.59</v>
      </c>
    </row>
    <row r="73" spans="2:3" ht="15">
      <c r="B73" s="20" t="s">
        <v>125</v>
      </c>
      <c r="C73" s="31">
        <v>3494.16</v>
      </c>
    </row>
    <row r="74" spans="2:3" ht="15">
      <c r="B74" s="35" t="s">
        <v>126</v>
      </c>
      <c r="C74" s="21">
        <v>0</v>
      </c>
    </row>
    <row r="75" spans="2:3" ht="15">
      <c r="B75" s="35" t="s">
        <v>127</v>
      </c>
      <c r="C75" s="32">
        <v>3494.16</v>
      </c>
    </row>
    <row r="76" spans="2:3" ht="15">
      <c r="B76" s="33" t="s">
        <v>128</v>
      </c>
      <c r="C76" s="32">
        <v>0</v>
      </c>
    </row>
    <row r="77" spans="2:3" ht="15">
      <c r="B77" s="29" t="s">
        <v>129</v>
      </c>
      <c r="C77" s="31">
        <f>C67+C72+C73</f>
        <v>1714763.37</v>
      </c>
    </row>
    <row r="78" spans="2:3" ht="15">
      <c r="B78" s="29"/>
      <c r="C78" s="26"/>
    </row>
    <row r="79" spans="2:3" ht="15">
      <c r="B79" s="30" t="s">
        <v>130</v>
      </c>
      <c r="C79" s="26"/>
    </row>
    <row r="80" spans="2:3" ht="15">
      <c r="B80" s="26" t="s">
        <v>131</v>
      </c>
      <c r="C80" s="21">
        <v>0</v>
      </c>
    </row>
    <row r="81" spans="2:3" ht="15">
      <c r="B81" s="26" t="s">
        <v>110</v>
      </c>
      <c r="C81" s="21">
        <v>0</v>
      </c>
    </row>
    <row r="82" spans="2:3" ht="15">
      <c r="B82" s="29" t="s">
        <v>132</v>
      </c>
      <c r="C82" s="24">
        <f>C80+C81</f>
        <v>0</v>
      </c>
    </row>
    <row r="83" spans="2:3" ht="15">
      <c r="B83" s="29"/>
      <c r="C83" s="26"/>
    </row>
    <row r="84" spans="2:3" ht="15" customHeight="1">
      <c r="B84" s="27" t="s">
        <v>133</v>
      </c>
      <c r="C84" s="26"/>
    </row>
    <row r="85" spans="2:3" ht="15" customHeight="1">
      <c r="B85" s="26" t="s">
        <v>134</v>
      </c>
      <c r="C85" s="31">
        <v>0</v>
      </c>
    </row>
    <row r="86" spans="2:3" ht="15" customHeight="1">
      <c r="B86" s="35" t="s">
        <v>135</v>
      </c>
      <c r="C86" s="32">
        <v>40305.73</v>
      </c>
    </row>
    <row r="87" spans="2:3" ht="15" customHeight="1">
      <c r="B87" s="35" t="s">
        <v>136</v>
      </c>
      <c r="C87" s="21"/>
    </row>
    <row r="88" spans="2:3" ht="15">
      <c r="B88" s="26" t="s">
        <v>137</v>
      </c>
      <c r="C88" s="32">
        <v>0</v>
      </c>
    </row>
    <row r="89" spans="2:3" ht="15">
      <c r="B89" s="28" t="s">
        <v>138</v>
      </c>
      <c r="C89" s="21">
        <v>0</v>
      </c>
    </row>
    <row r="90" spans="2:3" ht="15">
      <c r="B90" s="38" t="s">
        <v>139</v>
      </c>
      <c r="C90" s="21">
        <v>0</v>
      </c>
    </row>
    <row r="91" spans="2:3" ht="15">
      <c r="B91" s="29" t="s">
        <v>140</v>
      </c>
      <c r="C91" s="31">
        <v>40305.73</v>
      </c>
    </row>
    <row r="92" spans="2:3" ht="15.75" customHeight="1">
      <c r="B92" s="29" t="s">
        <v>141</v>
      </c>
      <c r="C92" s="31">
        <f>C61+C77+C82+C91</f>
        <v>1755069.1</v>
      </c>
    </row>
    <row r="93" spans="2:3" ht="15">
      <c r="B93" s="26"/>
      <c r="C93" s="26"/>
    </row>
    <row r="94" spans="2:3" ht="15">
      <c r="B94" s="25" t="s">
        <v>142</v>
      </c>
      <c r="C94" s="26"/>
    </row>
    <row r="95" spans="2:3" ht="15">
      <c r="B95" s="26" t="s">
        <v>143</v>
      </c>
      <c r="C95" s="21">
        <v>0</v>
      </c>
    </row>
    <row r="96" spans="2:3" ht="15">
      <c r="B96" s="26" t="s">
        <v>144</v>
      </c>
      <c r="C96" s="21">
        <v>0</v>
      </c>
    </row>
    <row r="97" spans="2:3" ht="15">
      <c r="B97" s="29" t="s">
        <v>145</v>
      </c>
      <c r="C97" s="24">
        <f>C95+C96</f>
        <v>0</v>
      </c>
    </row>
    <row r="98" spans="2:3" ht="15">
      <c r="B98" s="29"/>
      <c r="C98" s="26"/>
    </row>
    <row r="99" spans="2:3" ht="15">
      <c r="B99" s="29" t="s">
        <v>146</v>
      </c>
      <c r="C99" s="31">
        <f>C77+C91</f>
        <v>1755069.1</v>
      </c>
    </row>
    <row r="100" spans="2:3" ht="15">
      <c r="B100" s="3"/>
      <c r="C100" s="3"/>
    </row>
  </sheetData>
  <sheetProtection/>
  <mergeCells count="3">
    <mergeCell ref="B4:B6"/>
    <mergeCell ref="C4:C6"/>
    <mergeCell ref="B2:E2"/>
  </mergeCells>
  <printOptions horizontalCentered="1"/>
  <pageMargins left="0.7086614173228347" right="0.15748031496062992" top="0.4724409448818898" bottom="0.4724409448818898" header="0.35433070866141736" footer="0.31496062992125984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H74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9.140625" style="9" customWidth="1"/>
    <col min="2" max="2" width="53.00390625" style="11" customWidth="1"/>
    <col min="3" max="3" width="17.7109375" style="11" customWidth="1"/>
    <col min="4" max="7" width="9.140625" style="9" customWidth="1"/>
    <col min="8" max="8" width="11.8515625" style="9" bestFit="1" customWidth="1"/>
    <col min="9" max="16384" width="9.140625" style="9" customWidth="1"/>
  </cols>
  <sheetData>
    <row r="1" spans="2:3" s="1" customFormat="1" ht="21" customHeight="1">
      <c r="B1" s="70"/>
      <c r="C1" s="70"/>
    </row>
    <row r="2" spans="2:3" ht="12.75">
      <c r="B2" s="9"/>
      <c r="C2" s="9"/>
    </row>
    <row r="3" spans="2:5" ht="21">
      <c r="B3" s="66" t="s">
        <v>201</v>
      </c>
      <c r="C3" s="66"/>
      <c r="D3" s="66"/>
      <c r="E3" s="66"/>
    </row>
    <row r="4" spans="2:3" ht="12.75">
      <c r="B4" s="9"/>
      <c r="C4" s="9"/>
    </row>
    <row r="5" spans="2:3" ht="12.75">
      <c r="B5" s="68" t="s">
        <v>147</v>
      </c>
      <c r="C5" s="69" t="s">
        <v>200</v>
      </c>
    </row>
    <row r="6" spans="2:3" ht="12.75">
      <c r="B6" s="68"/>
      <c r="C6" s="69"/>
    </row>
    <row r="7" spans="2:3" ht="15">
      <c r="B7" s="25" t="s">
        <v>148</v>
      </c>
      <c r="C7" s="39">
        <f>C8+C16</f>
        <v>346311.82</v>
      </c>
    </row>
    <row r="8" spans="2:3" ht="15">
      <c r="B8" s="26" t="s">
        <v>149</v>
      </c>
      <c r="C8" s="40">
        <v>333323.56</v>
      </c>
    </row>
    <row r="9" spans="2:3" ht="15">
      <c r="B9" s="26" t="s">
        <v>150</v>
      </c>
      <c r="C9" s="60">
        <f>SUM(C10:C12)</f>
        <v>0</v>
      </c>
    </row>
    <row r="10" spans="2:3" ht="15">
      <c r="B10" s="35" t="s">
        <v>151</v>
      </c>
      <c r="C10" s="41">
        <v>0</v>
      </c>
    </row>
    <row r="11" spans="2:3" ht="15">
      <c r="B11" s="35" t="s">
        <v>152</v>
      </c>
      <c r="C11" s="41">
        <v>0</v>
      </c>
    </row>
    <row r="12" spans="2:3" ht="15">
      <c r="B12" s="35" t="s">
        <v>153</v>
      </c>
      <c r="C12" s="41">
        <v>0</v>
      </c>
    </row>
    <row r="13" spans="2:3" ht="30">
      <c r="B13" s="61" t="s">
        <v>199</v>
      </c>
      <c r="C13" s="41"/>
    </row>
    <row r="14" spans="2:3" ht="15">
      <c r="B14" s="35"/>
      <c r="C14" s="41"/>
    </row>
    <row r="15" spans="2:3" ht="15">
      <c r="B15" s="35"/>
      <c r="C15" s="41"/>
    </row>
    <row r="16" spans="2:8" ht="15">
      <c r="B16" s="26" t="s">
        <v>154</v>
      </c>
      <c r="C16" s="40">
        <v>12988.26</v>
      </c>
      <c r="H16" s="58"/>
    </row>
    <row r="17" spans="2:3" ht="15">
      <c r="B17" s="25"/>
      <c r="C17" s="42"/>
    </row>
    <row r="18" spans="2:3" ht="15">
      <c r="B18" s="29" t="s">
        <v>155</v>
      </c>
      <c r="C18" s="62">
        <f>C8+C9+C16</f>
        <v>346311.82</v>
      </c>
    </row>
    <row r="19" spans="2:3" ht="15">
      <c r="B19" s="26"/>
      <c r="C19" s="42"/>
    </row>
    <row r="20" spans="2:8" ht="15">
      <c r="B20" s="25" t="s">
        <v>156</v>
      </c>
      <c r="C20" s="42"/>
      <c r="H20" s="59"/>
    </row>
    <row r="21" spans="2:3" ht="15">
      <c r="B21" s="26" t="s">
        <v>157</v>
      </c>
      <c r="C21" s="41">
        <v>0</v>
      </c>
    </row>
    <row r="22" spans="2:3" ht="15">
      <c r="B22" s="26" t="s">
        <v>158</v>
      </c>
      <c r="C22" s="41">
        <v>0</v>
      </c>
    </row>
    <row r="23" spans="2:3" ht="15">
      <c r="B23" s="26" t="s">
        <v>159</v>
      </c>
      <c r="C23" s="41">
        <v>0</v>
      </c>
    </row>
    <row r="24" spans="2:3" ht="15">
      <c r="B24" s="25"/>
      <c r="C24" s="42"/>
    </row>
    <row r="25" spans="2:3" ht="15">
      <c r="B25" s="29" t="s">
        <v>160</v>
      </c>
      <c r="C25" s="62">
        <f>C21+C22+C23</f>
        <v>0</v>
      </c>
    </row>
    <row r="26" spans="2:3" ht="15">
      <c r="B26" s="29"/>
      <c r="C26" s="42"/>
    </row>
    <row r="27" spans="2:3" ht="15">
      <c r="B27" s="43" t="s">
        <v>161</v>
      </c>
      <c r="C27" s="41">
        <v>0</v>
      </c>
    </row>
    <row r="28" spans="2:3" ht="15">
      <c r="B28" s="29" t="s">
        <v>162</v>
      </c>
      <c r="C28" s="62">
        <f>C27</f>
        <v>0</v>
      </c>
    </row>
    <row r="29" spans="2:3" ht="15">
      <c r="B29" s="29"/>
      <c r="C29" s="42"/>
    </row>
    <row r="30" spans="2:3" ht="15">
      <c r="B30" s="44" t="s">
        <v>163</v>
      </c>
      <c r="C30" s="42"/>
    </row>
    <row r="31" spans="2:3" ht="15">
      <c r="B31" s="26" t="s">
        <v>164</v>
      </c>
      <c r="C31" s="39">
        <v>0</v>
      </c>
    </row>
    <row r="32" spans="2:3" ht="15">
      <c r="B32" s="35" t="s">
        <v>165</v>
      </c>
      <c r="C32" s="41">
        <v>0</v>
      </c>
    </row>
    <row r="33" spans="2:3" ht="15">
      <c r="B33" s="35" t="s">
        <v>166</v>
      </c>
      <c r="C33" s="41">
        <v>0</v>
      </c>
    </row>
    <row r="34" spans="2:3" ht="15">
      <c r="B34" s="35" t="s">
        <v>167</v>
      </c>
      <c r="C34" s="40">
        <v>0</v>
      </c>
    </row>
    <row r="35" spans="2:3" ht="15">
      <c r="B35" s="35" t="s">
        <v>168</v>
      </c>
      <c r="C35" s="41">
        <v>0</v>
      </c>
    </row>
    <row r="36" spans="2:3" ht="15">
      <c r="B36" s="26" t="s">
        <v>169</v>
      </c>
      <c r="C36" s="40">
        <v>0</v>
      </c>
    </row>
    <row r="37" spans="2:3" ht="15">
      <c r="B37" s="26" t="s">
        <v>170</v>
      </c>
      <c r="C37" s="41">
        <v>0</v>
      </c>
    </row>
    <row r="38" spans="2:3" ht="15">
      <c r="B38" s="28" t="s">
        <v>171</v>
      </c>
      <c r="C38" s="39">
        <v>1408757.28</v>
      </c>
    </row>
    <row r="39" spans="2:3" ht="15">
      <c r="B39" s="33" t="s">
        <v>172</v>
      </c>
      <c r="C39" s="41">
        <v>0</v>
      </c>
    </row>
    <row r="40" spans="2:3" ht="15">
      <c r="B40" s="33" t="s">
        <v>107</v>
      </c>
      <c r="C40" s="64">
        <v>1408757.28</v>
      </c>
    </row>
    <row r="41" spans="2:3" ht="15">
      <c r="B41" s="35" t="s">
        <v>103</v>
      </c>
      <c r="C41" s="41">
        <v>0</v>
      </c>
    </row>
    <row r="42" spans="2:3" ht="15">
      <c r="B42" s="35" t="s">
        <v>104</v>
      </c>
      <c r="C42" s="41">
        <v>0</v>
      </c>
    </row>
    <row r="43" spans="2:3" ht="15">
      <c r="B43" s="35" t="s">
        <v>105</v>
      </c>
      <c r="C43" s="41">
        <v>0</v>
      </c>
    </row>
    <row r="44" spans="2:3" ht="15">
      <c r="B44" s="26" t="s">
        <v>173</v>
      </c>
      <c r="C44" s="39">
        <v>21986.85</v>
      </c>
    </row>
    <row r="45" spans="2:3" ht="15">
      <c r="B45" s="35" t="s">
        <v>174</v>
      </c>
      <c r="C45" s="41">
        <v>0</v>
      </c>
    </row>
    <row r="46" spans="2:3" ht="15">
      <c r="B46" s="35" t="s">
        <v>175</v>
      </c>
      <c r="C46" s="41">
        <v>0</v>
      </c>
    </row>
    <row r="47" spans="2:3" ht="15">
      <c r="B47" s="35" t="s">
        <v>176</v>
      </c>
      <c r="C47" s="40">
        <v>21986.85</v>
      </c>
    </row>
    <row r="48" spans="2:3" ht="15">
      <c r="B48" s="35" t="s">
        <v>128</v>
      </c>
      <c r="C48" s="41">
        <v>0</v>
      </c>
    </row>
    <row r="49" spans="2:3" ht="15">
      <c r="B49" s="29" t="s">
        <v>177</v>
      </c>
      <c r="C49" s="62">
        <f>C31+C36+C37+C38+C44</f>
        <v>1430744.1300000001</v>
      </c>
    </row>
    <row r="50" spans="2:3" ht="15">
      <c r="B50" s="26"/>
      <c r="C50" s="26"/>
    </row>
    <row r="51" spans="2:3" ht="15">
      <c r="B51" s="44" t="s">
        <v>178</v>
      </c>
      <c r="C51" s="26"/>
    </row>
    <row r="52" spans="2:3" ht="15">
      <c r="B52" s="26" t="s">
        <v>179</v>
      </c>
      <c r="C52" s="21">
        <v>0</v>
      </c>
    </row>
    <row r="53" spans="2:3" ht="15">
      <c r="B53" s="26" t="s">
        <v>180</v>
      </c>
      <c r="C53" s="31">
        <v>0</v>
      </c>
    </row>
    <row r="54" spans="2:3" ht="15">
      <c r="B54" s="26" t="s">
        <v>198</v>
      </c>
      <c r="C54" s="31">
        <v>0</v>
      </c>
    </row>
    <row r="55" spans="2:3" ht="15">
      <c r="B55" s="26" t="s">
        <v>197</v>
      </c>
      <c r="C55" s="32">
        <v>0</v>
      </c>
    </row>
    <row r="56" spans="2:3" ht="15">
      <c r="B56" s="26" t="s">
        <v>48</v>
      </c>
      <c r="C56" s="32">
        <v>0</v>
      </c>
    </row>
    <row r="57" spans="2:3" ht="15">
      <c r="B57" s="26" t="s">
        <v>181</v>
      </c>
      <c r="C57" s="21">
        <v>0</v>
      </c>
    </row>
    <row r="58" spans="2:3" ht="15">
      <c r="B58" s="26" t="s">
        <v>182</v>
      </c>
      <c r="C58" s="21">
        <v>0</v>
      </c>
    </row>
    <row r="59" spans="2:3" ht="15">
      <c r="B59" s="29" t="s">
        <v>183</v>
      </c>
      <c r="C59" s="63">
        <f>C52+C53</f>
        <v>0</v>
      </c>
    </row>
    <row r="60" spans="2:3" ht="15">
      <c r="B60" s="26"/>
      <c r="C60" s="26"/>
    </row>
    <row r="61" spans="2:3" ht="15">
      <c r="B61" s="29" t="s">
        <v>184</v>
      </c>
      <c r="C61" s="63">
        <f>C38+C18</f>
        <v>1755069.1</v>
      </c>
    </row>
    <row r="62" spans="2:3" ht="15">
      <c r="B62" s="29"/>
      <c r="C62" s="45"/>
    </row>
    <row r="63" spans="2:3" ht="15">
      <c r="B63" s="46" t="s">
        <v>185</v>
      </c>
      <c r="C63" s="26"/>
    </row>
    <row r="64" spans="2:3" ht="15">
      <c r="B64" s="26" t="s">
        <v>190</v>
      </c>
      <c r="C64" s="21">
        <v>0</v>
      </c>
    </row>
    <row r="65" spans="2:3" ht="15">
      <c r="B65" s="26" t="s">
        <v>191</v>
      </c>
      <c r="C65" s="21">
        <v>0</v>
      </c>
    </row>
    <row r="66" spans="2:3" ht="15">
      <c r="B66" s="26" t="s">
        <v>192</v>
      </c>
      <c r="C66" s="21">
        <v>0</v>
      </c>
    </row>
    <row r="67" spans="2:3" ht="15">
      <c r="B67" s="26" t="s">
        <v>193</v>
      </c>
      <c r="C67" s="21">
        <v>0</v>
      </c>
    </row>
    <row r="68" spans="2:3" ht="15">
      <c r="B68" s="26" t="s">
        <v>194</v>
      </c>
      <c r="C68" s="21">
        <v>0</v>
      </c>
    </row>
    <row r="69" spans="2:3" ht="15">
      <c r="B69" s="26" t="s">
        <v>195</v>
      </c>
      <c r="C69" s="21">
        <v>0</v>
      </c>
    </row>
    <row r="70" spans="2:3" ht="15">
      <c r="B70" s="26" t="s">
        <v>196</v>
      </c>
      <c r="C70" s="21">
        <v>0</v>
      </c>
    </row>
    <row r="71" spans="2:3" ht="15">
      <c r="B71" s="29" t="s">
        <v>186</v>
      </c>
      <c r="C71" s="63">
        <f>C64+C65+C66+C67+C68+C69+C70</f>
        <v>0</v>
      </c>
    </row>
    <row r="72" spans="2:3" ht="15">
      <c r="B72" s="7"/>
      <c r="C72" s="7"/>
    </row>
    <row r="73" spans="2:3" ht="30" customHeight="1">
      <c r="B73" s="71"/>
      <c r="C73" s="71"/>
    </row>
    <row r="74" spans="2:3" ht="45" customHeight="1">
      <c r="B74" s="71"/>
      <c r="C74" s="71"/>
    </row>
  </sheetData>
  <sheetProtection/>
  <mergeCells count="6">
    <mergeCell ref="B1:C1"/>
    <mergeCell ref="B5:B6"/>
    <mergeCell ref="B73:C73"/>
    <mergeCell ref="B74:C74"/>
    <mergeCell ref="C5:C6"/>
    <mergeCell ref="B3:E3"/>
  </mergeCells>
  <printOptions horizontalCentered="1"/>
  <pageMargins left="0.7086614173228347" right="0.15748031496062992" top="0.4724409448818898" bottom="0.4724409448818898" header="0.35433070866141736" footer="0.3149606299212598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daniela.collesi</dc:creator>
  <cp:keywords/>
  <dc:description/>
  <cp:lastModifiedBy>Enzo Frasson</cp:lastModifiedBy>
  <cp:lastPrinted>2020-06-26T17:04:10Z</cp:lastPrinted>
  <dcterms:created xsi:type="dcterms:W3CDTF">2013-05-06T10:20:21Z</dcterms:created>
  <dcterms:modified xsi:type="dcterms:W3CDTF">2021-05-17T09:34:58Z</dcterms:modified>
  <cp:category/>
  <cp:version/>
  <cp:contentType/>
  <cp:contentStatus/>
</cp:coreProperties>
</file>